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eur\Desktop\"/>
    </mc:Choice>
  </mc:AlternateContent>
  <xr:revisionPtr revIDLastSave="0" documentId="13_ncr:1_{F19C3D25-4518-49B2-93AE-F24EE5E785C2}" xr6:coauthVersionLast="46" xr6:coauthVersionMax="46" xr10:uidLastSave="{00000000-0000-0000-0000-000000000000}"/>
  <bookViews>
    <workbookView xWindow="-120" yWindow="-120" windowWidth="19440" windowHeight="10440" xr2:uid="{3F37FD42-676E-4FAB-80B1-B791BE4679B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1" i="1"/>
  <c r="J3" i="1"/>
  <c r="J4" i="1"/>
  <c r="J5" i="1"/>
  <c r="J6" i="1"/>
  <c r="J7" i="1"/>
  <c r="J2" i="1"/>
  <c r="C3" i="1"/>
  <c r="C4" i="1"/>
  <c r="C5" i="1"/>
  <c r="C6" i="1"/>
  <c r="I6" i="1" s="1"/>
  <c r="C7" i="1"/>
  <c r="I7" i="1" s="1"/>
  <c r="C2" i="1"/>
  <c r="I3" i="1"/>
  <c r="I4" i="1"/>
  <c r="I5" i="1"/>
  <c r="I2" i="1"/>
  <c r="H3" i="1"/>
  <c r="H4" i="1"/>
  <c r="H5" i="1"/>
  <c r="H6" i="1"/>
  <c r="H7" i="1"/>
  <c r="H2" i="1"/>
  <c r="G3" i="1"/>
  <c r="G4" i="1"/>
  <c r="G5" i="1"/>
  <c r="G6" i="1"/>
  <c r="G7" i="1"/>
  <c r="G2" i="1"/>
  <c r="F3" i="1"/>
  <c r="F4" i="1"/>
  <c r="F5" i="1"/>
  <c r="F6" i="1"/>
  <c r="F7" i="1"/>
  <c r="F2" i="1"/>
  <c r="E3" i="1"/>
  <c r="E4" i="1"/>
  <c r="E5" i="1"/>
  <c r="E6" i="1"/>
  <c r="E7" i="1"/>
  <c r="E2" i="1"/>
  <c r="C10" i="1"/>
</calcChain>
</file>

<file path=xl/sharedStrings.xml><?xml version="1.0" encoding="utf-8"?>
<sst xmlns="http://schemas.openxmlformats.org/spreadsheetml/2006/main" count="21" uniqueCount="21">
  <si>
    <t>satellite</t>
  </si>
  <si>
    <t>diamètre en cm</t>
  </si>
  <si>
    <t>ames (en m)</t>
  </si>
  <si>
    <t>T (en h)</t>
  </si>
  <si>
    <t>Tmes(en s)</t>
  </si>
  <si>
    <t>Tmes^2</t>
  </si>
  <si>
    <t>ames^3</t>
  </si>
  <si>
    <t>vmes</t>
  </si>
  <si>
    <t>v</t>
  </si>
  <si>
    <t>ecart</t>
  </si>
  <si>
    <t>io</t>
  </si>
  <si>
    <t>europe</t>
  </si>
  <si>
    <t>ganymède</t>
  </si>
  <si>
    <t>callisto</t>
  </si>
  <si>
    <t>thebe</t>
  </si>
  <si>
    <t>metis</t>
  </si>
  <si>
    <t>échelle</t>
  </si>
  <si>
    <t>G</t>
  </si>
  <si>
    <t>m (calculée)</t>
  </si>
  <si>
    <t>écart en%</t>
  </si>
  <si>
    <t>Mj (théorique)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</si>
</sst>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"/>
    <numFmt numFmtId="170" formatCode="0E+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9885A"/>
      <name val="Courier New"/>
      <family val="3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0" fontId="2" fillId="0" borderId="0" xfId="0" applyFont="1" applyAlignment="1">
      <alignment vertical="center"/>
    </xf>
    <xf numFmtId="167" fontId="0" fillId="0" borderId="0" xfId="0" applyNumberFormat="1"/>
    <xf numFmtId="1" fontId="0" fillId="0" borderId="0" xfId="0" applyNumberFormat="1"/>
    <xf numFmtId="0" fontId="3" fillId="0" borderId="0" xfId="0" applyFont="1"/>
    <xf numFmtId="1" fontId="3" fillId="0" borderId="0" xfId="0" applyNumberFormat="1" applyFont="1"/>
    <xf numFmtId="167" fontId="3" fillId="0" borderId="0" xfId="0" applyNumberFormat="1" applyFont="1"/>
    <xf numFmtId="11" fontId="1" fillId="0" borderId="0" xfId="0" applyNumberFormat="1" applyFont="1"/>
    <xf numFmtId="17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566139409564954"/>
          <c:y val="0.19486111111111112"/>
          <c:w val="0.80387406220240165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v>T^3=f(a^3)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Feuil1!$G$2:$G$7</c:f>
              <c:numCache>
                <c:formatCode>General</c:formatCode>
                <c:ptCount val="6"/>
                <c:pt idx="0">
                  <c:v>7.0851613432285044E+25</c:v>
                </c:pt>
                <c:pt idx="1">
                  <c:v>3.04025380294395E+26</c:v>
                </c:pt>
                <c:pt idx="2">
                  <c:v>1.1921787229898722E+27</c:v>
                </c:pt>
                <c:pt idx="3">
                  <c:v>6.5917968749999997E+27</c:v>
                </c:pt>
                <c:pt idx="4">
                  <c:v>1.062298513161671E+25</c:v>
                </c:pt>
                <c:pt idx="5">
                  <c:v>2.1622196482020581E+24</c:v>
                </c:pt>
              </c:numCache>
            </c:numRef>
          </c:xVal>
          <c:yVal>
            <c:numRef>
              <c:f>Feuil1!$F$2:$F$7</c:f>
              <c:numCache>
                <c:formatCode>General</c:formatCode>
                <c:ptCount val="6"/>
                <c:pt idx="0">
                  <c:v>23390980069.210003</c:v>
                </c:pt>
                <c:pt idx="1">
                  <c:v>94003703080.054443</c:v>
                </c:pt>
                <c:pt idx="2">
                  <c:v>379103216701.17352</c:v>
                </c:pt>
                <c:pt idx="3">
                  <c:v>2065382062354.48</c:v>
                </c:pt>
                <c:pt idx="4">
                  <c:v>3258543097.3225002</c:v>
                </c:pt>
                <c:pt idx="5">
                  <c:v>649749446.36694431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F7-4FA3-AC7F-A3F1F5232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960367"/>
        <c:axId val="439979087"/>
      </c:scatterChart>
      <c:valAx>
        <c:axId val="439960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9979087"/>
        <c:crosses val="autoZero"/>
        <c:crossBetween val="midCat"/>
      </c:valAx>
      <c:valAx>
        <c:axId val="43997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9960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8</xdr:row>
      <xdr:rowOff>185737</xdr:rowOff>
    </xdr:from>
    <xdr:to>
      <xdr:col>8</xdr:col>
      <xdr:colOff>752475</xdr:colOff>
      <xdr:row>23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ADA0443-9A4C-41BA-9411-54211CE34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F206-93CE-44EF-807D-C8968EFCE298}">
  <dimension ref="A1:L13"/>
  <sheetViews>
    <sheetView tabSelected="1" workbookViewId="0">
      <selection activeCell="L13" sqref="L13"/>
    </sheetView>
  </sheetViews>
  <sheetFormatPr baseColWidth="10" defaultRowHeight="15" x14ac:dyDescent="0.25"/>
  <cols>
    <col min="2" max="2" width="16.28515625" customWidth="1"/>
    <col min="3" max="3" width="14.28515625" customWidth="1"/>
    <col min="6" max="7" width="12" bestFit="1" customWidth="1"/>
    <col min="8" max="8" width="11.28515625" style="4" customWidth="1"/>
    <col min="9" max="9" width="10.28515625" style="4" customWidth="1"/>
    <col min="10" max="10" width="11.42578125" style="3"/>
    <col min="12" max="12" width="15.5703125" customWidth="1"/>
  </cols>
  <sheetData>
    <row r="1" spans="1:12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7" t="s">
        <v>9</v>
      </c>
    </row>
    <row r="2" spans="1:12" x14ac:dyDescent="0.25">
      <c r="A2" t="s">
        <v>10</v>
      </c>
      <c r="B2">
        <v>3.2</v>
      </c>
      <c r="C2">
        <f>B2*$C$10/2</f>
        <v>413793103.44827586</v>
      </c>
      <c r="D2">
        <v>42.6</v>
      </c>
      <c r="E2">
        <f>86164/24*D2</f>
        <v>152941.1</v>
      </c>
      <c r="F2">
        <f>E2^2</f>
        <v>23390980069.210003</v>
      </c>
      <c r="G2">
        <f>C2^3</f>
        <v>7.0851613432285044E+25</v>
      </c>
      <c r="H2" s="4">
        <f>2*3.1415926*C2/E2</f>
        <v>16999.60771465797</v>
      </c>
      <c r="I2" s="4">
        <f>SQRT($C$11*$C$13/C2)</f>
        <v>17908.292492585664</v>
      </c>
      <c r="J2" s="3">
        <f>ABS(H2-I2)/I2*100</f>
        <v>5.074100606207459</v>
      </c>
    </row>
    <row r="3" spans="1:12" x14ac:dyDescent="0.25">
      <c r="A3" t="s">
        <v>11</v>
      </c>
      <c r="B3">
        <v>5.2</v>
      </c>
      <c r="C3">
        <f t="shared" ref="C3:C7" si="0">B3*$C$10/2</f>
        <v>672413793.10344827</v>
      </c>
      <c r="D3">
        <v>85.4</v>
      </c>
      <c r="E3">
        <f t="shared" ref="E3:E7" si="1">86164/24*D3</f>
        <v>306600.23333333334</v>
      </c>
      <c r="F3">
        <f t="shared" ref="F3:F7" si="2">E3^2</f>
        <v>94003703080.054443</v>
      </c>
      <c r="G3">
        <f t="shared" ref="G3:G7" si="3">C3^3</f>
        <v>3.04025380294395E+26</v>
      </c>
      <c r="H3" s="4">
        <f t="shared" ref="H3:H7" si="4">2*3.1415926*C3/E3</f>
        <v>13779.834239428546</v>
      </c>
      <c r="I3" s="4">
        <f t="shared" ref="I3:I7" si="5">SQRT($C$11*$C$13/C3)</f>
        <v>14048.420442280225</v>
      </c>
      <c r="J3" s="3">
        <f t="shared" ref="J3:J7" si="6">ABS(H3-I3)/I3*100</f>
        <v>1.9118605109748825</v>
      </c>
    </row>
    <row r="4" spans="1:12" x14ac:dyDescent="0.25">
      <c r="A4" t="s">
        <v>12</v>
      </c>
      <c r="B4">
        <v>8.1999999999999993</v>
      </c>
      <c r="C4">
        <f t="shared" si="0"/>
        <v>1060344827.5862068</v>
      </c>
      <c r="D4">
        <v>171.5</v>
      </c>
      <c r="E4">
        <f t="shared" si="1"/>
        <v>615713.58333333326</v>
      </c>
      <c r="F4">
        <f t="shared" si="2"/>
        <v>379103216701.17352</v>
      </c>
      <c r="G4">
        <f t="shared" si="3"/>
        <v>1.1921787229898722E+27</v>
      </c>
      <c r="H4" s="4">
        <f t="shared" si="4"/>
        <v>10820.522898841695</v>
      </c>
      <c r="I4" s="4">
        <f t="shared" si="5"/>
        <v>11187.22163027434</v>
      </c>
      <c r="J4" s="3">
        <f t="shared" si="6"/>
        <v>3.2778355837726689</v>
      </c>
    </row>
    <row r="5" spans="1:12" x14ac:dyDescent="0.25">
      <c r="A5" t="s">
        <v>13</v>
      </c>
      <c r="B5">
        <v>14.5</v>
      </c>
      <c r="C5">
        <f t="shared" si="0"/>
        <v>1875000000</v>
      </c>
      <c r="D5">
        <v>400.3</v>
      </c>
      <c r="E5">
        <f t="shared" si="1"/>
        <v>1437143.7166666666</v>
      </c>
      <c r="F5">
        <f t="shared" si="2"/>
        <v>2065382062354.48</v>
      </c>
      <c r="G5">
        <f t="shared" si="3"/>
        <v>6.5917968749999997E+27</v>
      </c>
      <c r="H5" s="4">
        <f t="shared" si="4"/>
        <v>8197.4906986511905</v>
      </c>
      <c r="I5" s="4">
        <f t="shared" si="5"/>
        <v>8412.8891589037357</v>
      </c>
      <c r="J5" s="3">
        <f t="shared" si="6"/>
        <v>2.5603387395705721</v>
      </c>
    </row>
    <row r="6" spans="1:12" x14ac:dyDescent="0.25">
      <c r="A6" t="s">
        <v>14</v>
      </c>
      <c r="B6">
        <v>1.7</v>
      </c>
      <c r="C6">
        <f t="shared" si="0"/>
        <v>219827586.20689654</v>
      </c>
      <c r="D6">
        <v>15.9</v>
      </c>
      <c r="E6">
        <f t="shared" si="1"/>
        <v>57083.65</v>
      </c>
      <c r="F6">
        <f t="shared" si="2"/>
        <v>3258543097.3225002</v>
      </c>
      <c r="G6">
        <f t="shared" si="3"/>
        <v>1.062298513161671E+25</v>
      </c>
      <c r="H6" s="4">
        <f t="shared" si="4"/>
        <v>24196.37560329265</v>
      </c>
      <c r="I6" s="4">
        <f t="shared" si="5"/>
        <v>24569.974598373232</v>
      </c>
      <c r="J6" s="3">
        <f t="shared" si="6"/>
        <v>1.5205510025448596</v>
      </c>
    </row>
    <row r="7" spans="1:12" x14ac:dyDescent="0.25">
      <c r="A7" t="s">
        <v>15</v>
      </c>
      <c r="B7">
        <v>1</v>
      </c>
      <c r="C7">
        <f t="shared" si="0"/>
        <v>129310344.8275862</v>
      </c>
      <c r="D7">
        <v>7.1</v>
      </c>
      <c r="E7">
        <f t="shared" si="1"/>
        <v>25490.183333333331</v>
      </c>
      <c r="F7">
        <f t="shared" si="2"/>
        <v>649749446.36694431</v>
      </c>
      <c r="G7">
        <f t="shared" si="3"/>
        <v>2.1622196482020581E+24</v>
      </c>
      <c r="H7" s="4">
        <f t="shared" si="4"/>
        <v>31874.264464983695</v>
      </c>
      <c r="I7" s="4">
        <f t="shared" si="5"/>
        <v>32035.32749949655</v>
      </c>
      <c r="J7" s="3">
        <f t="shared" si="6"/>
        <v>0.50276693601895239</v>
      </c>
    </row>
    <row r="10" spans="1:12" x14ac:dyDescent="0.25">
      <c r="B10" t="s">
        <v>16</v>
      </c>
      <c r="C10">
        <f>6000000000/23.2</f>
        <v>258620689.65517241</v>
      </c>
    </row>
    <row r="11" spans="1:12" x14ac:dyDescent="0.25">
      <c r="B11" t="s">
        <v>17</v>
      </c>
      <c r="C11" s="1">
        <v>6.67E-11</v>
      </c>
      <c r="K11" t="s">
        <v>18</v>
      </c>
      <c r="L11" s="8">
        <f>4*3.1415926^2/($C$11*0.0000000000000003)</f>
        <v>1.9729343457021011E+27</v>
      </c>
    </row>
    <row r="12" spans="1:12" x14ac:dyDescent="0.25">
      <c r="C12" s="2"/>
    </row>
    <row r="13" spans="1:12" x14ac:dyDescent="0.25">
      <c r="B13" t="s">
        <v>20</v>
      </c>
      <c r="C13" s="1">
        <v>1.9896E+27</v>
      </c>
      <c r="K13" t="s">
        <v>19</v>
      </c>
      <c r="L13" s="9">
        <f>(C13-L11)/C13*100</f>
        <v>0.8376384347556729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dcterms:created xsi:type="dcterms:W3CDTF">2021-03-08T16:38:10Z</dcterms:created>
  <dcterms:modified xsi:type="dcterms:W3CDTF">2021-03-08T17:00:37Z</dcterms:modified>
</cp:coreProperties>
</file>